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im554_bath_ac_uk/Documents/Experiments/SEM_TEM/CeOx_EDX/20211112/20211112EDX/reports/"/>
    </mc:Choice>
  </mc:AlternateContent>
  <xr:revisionPtr revIDLastSave="92" documentId="13_ncr:1_{54CC888A-4B56-4E9D-A9A0-AA788FD14E73}" xr6:coauthVersionLast="47" xr6:coauthVersionMax="47" xr10:uidLastSave="{09AAAC9E-D8EB-48A7-9E61-18679B6C3366}"/>
  <bookViews>
    <workbookView xWindow="-120" yWindow="-120" windowWidth="29040" windowHeight="15840" xr2:uid="{CF221876-63D8-4B81-BCEF-5FE97867D4E0}"/>
  </bookViews>
  <sheets>
    <sheet name="Atomic %" sheetId="2" r:id="rId1"/>
    <sheet name="Weight %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" i="2" l="1"/>
  <c r="H3" i="1"/>
  <c r="L2" i="2"/>
  <c r="H2" i="2"/>
  <c r="M2" i="2"/>
  <c r="K2" i="2"/>
  <c r="I2" i="2"/>
  <c r="K2" i="1"/>
  <c r="J2" i="1"/>
  <c r="M2" i="1"/>
  <c r="L2" i="1"/>
  <c r="I2" i="1"/>
  <c r="H2" i="1"/>
  <c r="M7" i="1"/>
  <c r="L7" i="1"/>
  <c r="K7" i="1"/>
  <c r="J7" i="1"/>
  <c r="N7" i="1" s="1"/>
  <c r="I7" i="1"/>
  <c r="H7" i="1"/>
  <c r="N6" i="1"/>
  <c r="M6" i="1"/>
  <c r="L6" i="1"/>
  <c r="K6" i="1"/>
  <c r="J6" i="1"/>
  <c r="I6" i="1"/>
  <c r="H6" i="1"/>
  <c r="M5" i="1"/>
  <c r="L5" i="1"/>
  <c r="K5" i="1"/>
  <c r="J5" i="1"/>
  <c r="N5" i="1" s="1"/>
  <c r="I5" i="1"/>
  <c r="H5" i="1"/>
  <c r="N4" i="1"/>
  <c r="M4" i="1"/>
  <c r="L4" i="1"/>
  <c r="K4" i="1"/>
  <c r="J4" i="1"/>
  <c r="I4" i="1"/>
  <c r="H4" i="1"/>
  <c r="M3" i="1"/>
  <c r="L3" i="1"/>
  <c r="K3" i="1"/>
  <c r="J3" i="1"/>
  <c r="N3" i="1" s="1"/>
  <c r="I3" i="1"/>
  <c r="H3" i="2"/>
  <c r="M4" i="2"/>
  <c r="M7" i="2"/>
  <c r="L7" i="2"/>
  <c r="K7" i="2"/>
  <c r="J7" i="2"/>
  <c r="I7" i="2"/>
  <c r="H7" i="2"/>
  <c r="M6" i="2"/>
  <c r="L6" i="2"/>
  <c r="N6" i="2" s="1"/>
  <c r="K6" i="2"/>
  <c r="J6" i="2"/>
  <c r="I6" i="2"/>
  <c r="H6" i="2"/>
  <c r="M5" i="2"/>
  <c r="L5" i="2"/>
  <c r="K5" i="2"/>
  <c r="J5" i="2"/>
  <c r="N5" i="2" s="1"/>
  <c r="I5" i="2"/>
  <c r="H5" i="2"/>
  <c r="L4" i="2"/>
  <c r="K4" i="2"/>
  <c r="J4" i="2"/>
  <c r="I4" i="2"/>
  <c r="H4" i="2"/>
  <c r="K3" i="2"/>
  <c r="M3" i="2"/>
  <c r="I3" i="2"/>
  <c r="N4" i="2"/>
  <c r="J3" i="2"/>
  <c r="L3" i="2"/>
  <c r="N2" i="2" l="1"/>
  <c r="N2" i="1"/>
  <c r="N7" i="2"/>
  <c r="N3" i="2"/>
</calcChain>
</file>

<file path=xl/sharedStrings.xml><?xml version="1.0" encoding="utf-8"?>
<sst xmlns="http://schemas.openxmlformats.org/spreadsheetml/2006/main" count="166" uniqueCount="84">
  <si>
    <t>Spectrum Label</t>
  </si>
  <si>
    <t>C</t>
  </si>
  <si>
    <t>O</t>
  </si>
  <si>
    <t>Ce</t>
  </si>
  <si>
    <t>Total</t>
  </si>
  <si>
    <t>Project Path</t>
  </si>
  <si>
    <t>Spectrum 2</t>
  </si>
  <si>
    <t>20211112EDX/Specimen  5/Site 1</t>
  </si>
  <si>
    <t>Spectrum 3</t>
  </si>
  <si>
    <t>20211112EDX/Specimen  5/Site 2</t>
  </si>
  <si>
    <t>Spectrum 4</t>
  </si>
  <si>
    <t>20211112EDX/Specimen  5/Site 3</t>
  </si>
  <si>
    <t>Spectrum 5</t>
  </si>
  <si>
    <t>20211112EDX/Specimen  5/Site 4</t>
  </si>
  <si>
    <t>Spectrum 6</t>
  </si>
  <si>
    <t>20211112EDX/Specimen  5/Site 5</t>
  </si>
  <si>
    <t>Spectrum 7</t>
  </si>
  <si>
    <t>20211112EDX/Specimen  5/Site 6</t>
  </si>
  <si>
    <t>Spectrum 8</t>
  </si>
  <si>
    <t>20211112EDX/Specimen  5/Site 7</t>
  </si>
  <si>
    <t>Spectrum 9</t>
  </si>
  <si>
    <t>20211112EDX/Specimen 6/Site 1</t>
  </si>
  <si>
    <t>Spectrum 10</t>
  </si>
  <si>
    <t>20211112EDX/Specimen 6/Site 2</t>
  </si>
  <si>
    <t>Spectrum 11</t>
  </si>
  <si>
    <t>20211112EDX/Specimen 6/Site 3</t>
  </si>
  <si>
    <t>Spectrum 12</t>
  </si>
  <si>
    <t>20211112EDX/Specimen 6/Site 4</t>
  </si>
  <si>
    <t>Spectrum 14</t>
  </si>
  <si>
    <t>20211112EDX/Specimen 6/Site 5</t>
  </si>
  <si>
    <t>Spectrum 15</t>
  </si>
  <si>
    <t>20211112EDX/Specimen 7/Site 1</t>
  </si>
  <si>
    <t>Spectrum 16</t>
  </si>
  <si>
    <t>20211112EDX/Specimen 7/Site 2</t>
  </si>
  <si>
    <t>Spectrum 17</t>
  </si>
  <si>
    <t>20211112EDX/Specimen 7/Site 3</t>
  </si>
  <si>
    <t>Spectrum 18</t>
  </si>
  <si>
    <t>20211112EDX/Specimen 7/Site 4</t>
  </si>
  <si>
    <t>Spectrum 19</t>
  </si>
  <si>
    <t>20211112EDX/Specimen 7/Site 5</t>
  </si>
  <si>
    <t>Spectrum 20</t>
  </si>
  <si>
    <t>20211112EDX/Specimen 8/Site 1</t>
  </si>
  <si>
    <t>Spectrum 21</t>
  </si>
  <si>
    <t>20211112EDX/Specimen 8/Site 2</t>
  </si>
  <si>
    <t>Spectrum 22</t>
  </si>
  <si>
    <t>20211112EDX/Specimen 8/Site 3</t>
  </si>
  <si>
    <t>Spectrum 23</t>
  </si>
  <si>
    <t>20211112EDX/Specimen 8/Site 4</t>
  </si>
  <si>
    <t>Spectrum 24</t>
  </si>
  <si>
    <t>20211112EDX/Specimen 8/Site 5</t>
  </si>
  <si>
    <t>Spectrum 25</t>
  </si>
  <si>
    <t>20211112EDX/Specimen 9/Site 1</t>
  </si>
  <si>
    <t>Spectrum 26</t>
  </si>
  <si>
    <t>20211112EDX/Specimen 9/Site 2</t>
  </si>
  <si>
    <t>Spectrum 27</t>
  </si>
  <si>
    <t>20211112EDX/Specimen 9/Site 3</t>
  </si>
  <si>
    <t>Spectrum 28</t>
  </si>
  <si>
    <t>20211112EDX/Specimen 9/Site 4</t>
  </si>
  <si>
    <t>Spectrum 29</t>
  </si>
  <si>
    <t>20211112EDX/Specimen 9/Site 5</t>
  </si>
  <si>
    <t>Spectrum 30</t>
  </si>
  <si>
    <t>20211112EDX/Specimen 11/Site 1</t>
  </si>
  <si>
    <t>Spectrum 31</t>
  </si>
  <si>
    <t>20211112EDX/Specimen 11/Site 2</t>
  </si>
  <si>
    <t>Spectrum 32</t>
  </si>
  <si>
    <t>20211112EDX/Specimen 11/Site 3</t>
  </si>
  <si>
    <t>Spectrum 33</t>
  </si>
  <si>
    <t>20211112EDX/Specimen 11/Site 4</t>
  </si>
  <si>
    <t>Spectrum 34</t>
  </si>
  <si>
    <t>20211112EDX/Specimen 11/Site 5</t>
  </si>
  <si>
    <t>Sample 5 (Ce:U)</t>
  </si>
  <si>
    <t>Sample 7 (Ce:U + 20 wt% C12TANO3</t>
  </si>
  <si>
    <t>Sample 6 (Ce:U + 20 wt% C16TAB)</t>
  </si>
  <si>
    <t>Sample 9 (Ce:U + 20 wt% C12TANO3)</t>
  </si>
  <si>
    <t>Sample 11 (Ce:U + 20 wt% C16TANO3)</t>
  </si>
  <si>
    <t>Sample 8 (Ce:U + 20 wt% BrijC10)</t>
  </si>
  <si>
    <t>Avg C%</t>
  </si>
  <si>
    <t>Err C%</t>
  </si>
  <si>
    <t>Avg O%</t>
  </si>
  <si>
    <t>Err O%</t>
  </si>
  <si>
    <t>Avg Ce%</t>
  </si>
  <si>
    <t>Err Ce%</t>
  </si>
  <si>
    <t>O/Ce Ratio</t>
  </si>
  <si>
    <t>Sample 7 (Ce:U + 20 wt% C12TAB)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</si>
</sst>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A3431-9633-4484-B8F5-1488E8B76B65}">
  <dimension ref="A1:N33"/>
  <sheetViews>
    <sheetView tabSelected="1" workbookViewId="0">
      <selection activeCell="G12" sqref="G12"/>
    </sheetView>
  </sheetViews>
  <sheetFormatPr defaultRowHeight="15" x14ac:dyDescent="0.25"/>
  <cols>
    <col min="1" max="1" width="19.42578125" customWidth="1"/>
    <col min="6" max="7" width="40.28515625" customWidth="1"/>
    <col min="14" max="14" width="12" bestFit="1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/>
      <c r="H1" s="1" t="s">
        <v>76</v>
      </c>
      <c r="I1" s="1" t="s">
        <v>77</v>
      </c>
      <c r="J1" s="1" t="s">
        <v>78</v>
      </c>
      <c r="K1" s="1" t="s">
        <v>79</v>
      </c>
      <c r="L1" s="1" t="s">
        <v>80</v>
      </c>
      <c r="M1" s="1" t="s">
        <v>81</v>
      </c>
      <c r="N1" s="1" t="s">
        <v>82</v>
      </c>
    </row>
    <row r="2" spans="1:14" x14ac:dyDescent="0.25">
      <c r="A2" s="1" t="s">
        <v>6</v>
      </c>
      <c r="B2" s="1">
        <v>12.95</v>
      </c>
      <c r="C2" s="1">
        <v>56.72</v>
      </c>
      <c r="D2" s="1">
        <v>30.33</v>
      </c>
      <c r="E2" s="1">
        <v>100</v>
      </c>
      <c r="F2" s="1" t="s">
        <v>7</v>
      </c>
      <c r="G2" s="1" t="s">
        <v>70</v>
      </c>
      <c r="H2">
        <f>AVERAGE(B2,B4:B8)</f>
        <v>11.463333333333333</v>
      </c>
      <c r="I2">
        <f>_xlfn.STDEV.S(B2,B4:B8)</f>
        <v>2.7413548961538483</v>
      </c>
      <c r="J2">
        <f>AVERAGE(C2,C4:C8)</f>
        <v>57.863333333333337</v>
      </c>
      <c r="K2">
        <f>_xlfn.STDEV.S(C2,C4:C8)</f>
        <v>2.8592703031834303</v>
      </c>
      <c r="L2">
        <f>AVERAGE(D2,D4:D8)</f>
        <v>30.674999999999997</v>
      </c>
      <c r="M2">
        <f>_xlfn.STDEV.S(D2,D4:D8)</f>
        <v>1.2299878048175932</v>
      </c>
      <c r="N2">
        <f t="shared" ref="N2" si="0">J2/L2</f>
        <v>1.886335234990492</v>
      </c>
    </row>
    <row r="3" spans="1:14" x14ac:dyDescent="0.25">
      <c r="A3" s="1" t="s">
        <v>8</v>
      </c>
      <c r="B3" s="1">
        <v>31.59</v>
      </c>
      <c r="C3" s="1">
        <v>46.89</v>
      </c>
      <c r="D3" s="1">
        <v>21.52</v>
      </c>
      <c r="E3" s="1">
        <v>100</v>
      </c>
      <c r="F3" s="1" t="s">
        <v>9</v>
      </c>
      <c r="G3" s="1" t="s">
        <v>72</v>
      </c>
      <c r="H3">
        <f>AVERAGE(B9:B13)</f>
        <v>22.286000000000001</v>
      </c>
      <c r="I3">
        <f>_xlfn.STDEV.S(B9:B13)</f>
        <v>4.312531739013628</v>
      </c>
      <c r="J3">
        <f t="shared" ref="J3" si="1">AVERAGE(C9:C13)</f>
        <v>50.606000000000009</v>
      </c>
      <c r="K3">
        <f>_xlfn.STDEV.S(C9:C13)</f>
        <v>3.4662054180328097</v>
      </c>
      <c r="L3">
        <f>AVERAGE(D9:D13)</f>
        <v>27.104000000000003</v>
      </c>
      <c r="M3">
        <f>_xlfn.STDEV.S(D9:D13)</f>
        <v>1.1611330673096867</v>
      </c>
      <c r="N3">
        <f t="shared" ref="N3:N7" si="2">J3/L3</f>
        <v>1.8671044864226685</v>
      </c>
    </row>
    <row r="4" spans="1:14" x14ac:dyDescent="0.25">
      <c r="A4" s="1" t="s">
        <v>10</v>
      </c>
      <c r="B4" s="1">
        <v>13.8</v>
      </c>
      <c r="C4" s="1">
        <v>56.75</v>
      </c>
      <c r="D4" s="1">
        <v>29.45</v>
      </c>
      <c r="E4" s="1">
        <v>100</v>
      </c>
      <c r="F4" s="1" t="s">
        <v>11</v>
      </c>
      <c r="G4" s="1" t="s">
        <v>83</v>
      </c>
      <c r="H4">
        <f>AVERAGE(B14:B18)</f>
        <v>16.827999999999999</v>
      </c>
      <c r="I4">
        <f>_xlfn.STDEV.S(B14:B18)</f>
        <v>3.224309228346435</v>
      </c>
      <c r="J4">
        <f t="shared" ref="J4" si="3">AVERAGE(C14:C18)</f>
        <v>55.75</v>
      </c>
      <c r="K4">
        <f>_xlfn.STDEV.S(C14:C18)</f>
        <v>0.99817333164135191</v>
      </c>
      <c r="L4">
        <f>AVERAGE(D14:D18)</f>
        <v>27.422000000000004</v>
      </c>
      <c r="M4">
        <f>_xlfn.STDEV.S(D14:D18)</f>
        <v>2.2402946234814736</v>
      </c>
      <c r="N4">
        <f t="shared" si="2"/>
        <v>2.0330391656334328</v>
      </c>
    </row>
    <row r="5" spans="1:14" x14ac:dyDescent="0.25">
      <c r="A5" s="1" t="s">
        <v>12</v>
      </c>
      <c r="B5" s="1">
        <v>13.15</v>
      </c>
      <c r="C5" s="1">
        <v>54</v>
      </c>
      <c r="D5" s="1">
        <v>32.85</v>
      </c>
      <c r="E5" s="1">
        <v>100</v>
      </c>
      <c r="F5" s="1" t="s">
        <v>13</v>
      </c>
      <c r="G5" s="1" t="s">
        <v>75</v>
      </c>
      <c r="H5">
        <f>AVERAGE(B19:B23)</f>
        <v>17.392000000000003</v>
      </c>
      <c r="I5">
        <f>_xlfn.STDEV.S(B19:B23)</f>
        <v>4.3185958366117081</v>
      </c>
      <c r="J5">
        <f t="shared" ref="J5" si="4">AVERAGE(C19:C23)</f>
        <v>55.253999999999998</v>
      </c>
      <c r="K5">
        <f>_xlfn.STDEV.S(C19:C23)</f>
        <v>2.6808450160350574</v>
      </c>
      <c r="L5">
        <f>AVERAGE(D19:D23)</f>
        <v>27.35</v>
      </c>
      <c r="M5">
        <f>_xlfn.STDEV.S(D19:D23)</f>
        <v>2.049085161724618</v>
      </c>
      <c r="N5">
        <f t="shared" si="2"/>
        <v>2.0202559414990859</v>
      </c>
    </row>
    <row r="6" spans="1:14" x14ac:dyDescent="0.25">
      <c r="A6" s="1" t="s">
        <v>14</v>
      </c>
      <c r="B6" s="1">
        <v>7.3</v>
      </c>
      <c r="C6" s="1">
        <v>61.39</v>
      </c>
      <c r="D6" s="1">
        <v>31.31</v>
      </c>
      <c r="E6" s="1">
        <v>100</v>
      </c>
      <c r="F6" s="1" t="s">
        <v>15</v>
      </c>
      <c r="G6" s="1" t="s">
        <v>73</v>
      </c>
      <c r="H6">
        <f>AVERAGE(B24:B28)</f>
        <v>17.631999999999998</v>
      </c>
      <c r="I6">
        <f>_xlfn.STDEV.S(B24:B28)</f>
        <v>1.680853949633935</v>
      </c>
      <c r="J6">
        <f t="shared" ref="J6" si="5">AVERAGE(C24:C28)</f>
        <v>55.176000000000002</v>
      </c>
      <c r="K6">
        <f>_xlfn.STDEV.S(C24:C28)</f>
        <v>0.48148727916737466</v>
      </c>
      <c r="L6">
        <f>AVERAGE(D24:D28)</f>
        <v>27.192</v>
      </c>
      <c r="M6">
        <f>_xlfn.STDEV.S(D24:D28)</f>
        <v>1.4850488207463086</v>
      </c>
      <c r="N6">
        <f t="shared" si="2"/>
        <v>2.029126213592233</v>
      </c>
    </row>
    <row r="7" spans="1:14" x14ac:dyDescent="0.25">
      <c r="A7" s="1" t="s">
        <v>16</v>
      </c>
      <c r="B7" s="1">
        <v>8.69</v>
      </c>
      <c r="C7" s="1">
        <v>61.11</v>
      </c>
      <c r="D7" s="1">
        <v>30.2</v>
      </c>
      <c r="E7" s="1">
        <v>100</v>
      </c>
      <c r="F7" s="1" t="s">
        <v>17</v>
      </c>
      <c r="G7" s="1" t="s">
        <v>74</v>
      </c>
      <c r="H7">
        <f>AVERAGE(B29:B33)</f>
        <v>15.952000000000002</v>
      </c>
      <c r="I7">
        <f>_xlfn.STDEV.S(B29:B33)</f>
        <v>0.75717897487978425</v>
      </c>
      <c r="J7">
        <f t="shared" ref="J7" si="6">AVERAGE(C29:C33)</f>
        <v>55.408000000000001</v>
      </c>
      <c r="K7">
        <f>_xlfn.STDEV.S(C29:C33)</f>
        <v>0.50435106820547138</v>
      </c>
      <c r="L7">
        <f>AVERAGE(D29:D33)</f>
        <v>28.640000000000004</v>
      </c>
      <c r="M7">
        <f>_xlfn.STDEV.S(D29:D33)</f>
        <v>0.7235675504056267</v>
      </c>
      <c r="N7">
        <f t="shared" si="2"/>
        <v>1.9346368715083797</v>
      </c>
    </row>
    <row r="8" spans="1:14" x14ac:dyDescent="0.25">
      <c r="A8" s="1" t="s">
        <v>18</v>
      </c>
      <c r="B8" s="1">
        <v>12.89</v>
      </c>
      <c r="C8" s="1">
        <v>57.21</v>
      </c>
      <c r="D8" s="1">
        <v>29.91</v>
      </c>
      <c r="E8" s="1">
        <v>100</v>
      </c>
      <c r="F8" s="1" t="s">
        <v>19</v>
      </c>
      <c r="G8" s="1"/>
    </row>
    <row r="9" spans="1:14" x14ac:dyDescent="0.25">
      <c r="A9" s="1" t="s">
        <v>20</v>
      </c>
      <c r="B9" s="1">
        <v>24.68</v>
      </c>
      <c r="C9" s="1">
        <v>48.02</v>
      </c>
      <c r="D9" s="1">
        <v>27.3</v>
      </c>
      <c r="E9" s="1">
        <v>100</v>
      </c>
      <c r="F9" s="1" t="s">
        <v>21</v>
      </c>
      <c r="G9" s="1"/>
    </row>
    <row r="10" spans="1:14" x14ac:dyDescent="0.25">
      <c r="A10" s="1" t="s">
        <v>22</v>
      </c>
      <c r="B10" s="1">
        <v>15.58</v>
      </c>
      <c r="C10" s="1">
        <v>56.28</v>
      </c>
      <c r="D10" s="1">
        <v>28.14</v>
      </c>
      <c r="E10" s="1">
        <v>100</v>
      </c>
      <c r="F10" s="1" t="s">
        <v>23</v>
      </c>
      <c r="G10" s="1"/>
    </row>
    <row r="11" spans="1:14" x14ac:dyDescent="0.25">
      <c r="A11" s="1" t="s">
        <v>24</v>
      </c>
      <c r="B11" s="1">
        <v>25.87</v>
      </c>
      <c r="C11" s="1">
        <v>47.94</v>
      </c>
      <c r="D11" s="1">
        <v>26.18</v>
      </c>
      <c r="E11" s="1">
        <v>100</v>
      </c>
      <c r="F11" s="1" t="s">
        <v>25</v>
      </c>
      <c r="G11" s="1"/>
    </row>
    <row r="12" spans="1:14" x14ac:dyDescent="0.25">
      <c r="A12" s="1" t="s">
        <v>26</v>
      </c>
      <c r="B12" s="1">
        <v>24.95</v>
      </c>
      <c r="C12" s="1">
        <v>49.4</v>
      </c>
      <c r="D12" s="1">
        <v>25.65</v>
      </c>
      <c r="E12" s="1">
        <v>100</v>
      </c>
      <c r="F12" s="1" t="s">
        <v>27</v>
      </c>
    </row>
    <row r="13" spans="1:14" x14ac:dyDescent="0.25">
      <c r="A13" s="1" t="s">
        <v>28</v>
      </c>
      <c r="B13" s="1">
        <v>20.350000000000001</v>
      </c>
      <c r="C13" s="1">
        <v>51.39</v>
      </c>
      <c r="D13" s="1">
        <v>28.25</v>
      </c>
      <c r="E13" s="1">
        <v>100</v>
      </c>
      <c r="F13" s="1" t="s">
        <v>29</v>
      </c>
    </row>
    <row r="14" spans="1:14" x14ac:dyDescent="0.25">
      <c r="A14" s="1" t="s">
        <v>30</v>
      </c>
      <c r="B14" s="1">
        <v>16.04</v>
      </c>
      <c r="C14" s="1">
        <v>55.87</v>
      </c>
      <c r="D14" s="1">
        <v>28.08</v>
      </c>
      <c r="E14" s="1">
        <v>100</v>
      </c>
      <c r="F14" s="1" t="s">
        <v>31</v>
      </c>
    </row>
    <row r="15" spans="1:14" x14ac:dyDescent="0.25">
      <c r="A15" s="1" t="s">
        <v>32</v>
      </c>
      <c r="B15" s="1">
        <v>16.07</v>
      </c>
      <c r="C15" s="1">
        <v>55.84</v>
      </c>
      <c r="D15" s="1">
        <v>28.1</v>
      </c>
      <c r="E15" s="1">
        <v>100</v>
      </c>
      <c r="F15" s="1" t="s">
        <v>33</v>
      </c>
    </row>
    <row r="16" spans="1:14" x14ac:dyDescent="0.25">
      <c r="A16" s="1" t="s">
        <v>34</v>
      </c>
      <c r="B16" s="1">
        <v>22.34</v>
      </c>
      <c r="C16" s="1">
        <v>54.13</v>
      </c>
      <c r="D16" s="1">
        <v>23.53</v>
      </c>
      <c r="E16" s="1">
        <v>100</v>
      </c>
      <c r="F16" s="1" t="s">
        <v>35</v>
      </c>
    </row>
    <row r="17" spans="1:6" x14ac:dyDescent="0.25">
      <c r="A17" s="1" t="s">
        <v>36</v>
      </c>
      <c r="B17" s="1">
        <v>13.81</v>
      </c>
      <c r="C17" s="1">
        <v>56.87</v>
      </c>
      <c r="D17" s="1">
        <v>29.32</v>
      </c>
      <c r="E17" s="1">
        <v>100</v>
      </c>
      <c r="F17" s="1" t="s">
        <v>37</v>
      </c>
    </row>
    <row r="18" spans="1:6" x14ac:dyDescent="0.25">
      <c r="A18" s="1" t="s">
        <v>38</v>
      </c>
      <c r="B18" s="1">
        <v>15.88</v>
      </c>
      <c r="C18" s="1">
        <v>56.04</v>
      </c>
      <c r="D18" s="1">
        <v>28.08</v>
      </c>
      <c r="E18" s="1">
        <v>100</v>
      </c>
      <c r="F18" s="1" t="s">
        <v>39</v>
      </c>
    </row>
    <row r="19" spans="1:6" x14ac:dyDescent="0.25">
      <c r="A19" s="1" t="s">
        <v>40</v>
      </c>
      <c r="B19" s="1">
        <v>16.39</v>
      </c>
      <c r="C19" s="1">
        <v>57.06</v>
      </c>
      <c r="D19" s="1">
        <v>26.54</v>
      </c>
      <c r="E19" s="1">
        <v>100</v>
      </c>
      <c r="F19" s="1" t="s">
        <v>41</v>
      </c>
    </row>
    <row r="20" spans="1:6" x14ac:dyDescent="0.25">
      <c r="A20" s="1" t="s">
        <v>42</v>
      </c>
      <c r="B20" s="1">
        <v>11.88</v>
      </c>
      <c r="C20" s="1">
        <v>58.45</v>
      </c>
      <c r="D20" s="1">
        <v>29.67</v>
      </c>
      <c r="E20" s="1">
        <v>100</v>
      </c>
      <c r="F20" s="1" t="s">
        <v>43</v>
      </c>
    </row>
    <row r="21" spans="1:6" x14ac:dyDescent="0.25">
      <c r="A21" s="1" t="s">
        <v>44</v>
      </c>
      <c r="B21" s="1">
        <v>19.84</v>
      </c>
      <c r="C21" s="1">
        <v>54.32</v>
      </c>
      <c r="D21" s="1">
        <v>25.83</v>
      </c>
      <c r="E21" s="1">
        <v>100</v>
      </c>
      <c r="F21" s="1" t="s">
        <v>45</v>
      </c>
    </row>
    <row r="22" spans="1:6" x14ac:dyDescent="0.25">
      <c r="A22" s="1" t="s">
        <v>46</v>
      </c>
      <c r="B22" s="1">
        <v>23.23</v>
      </c>
      <c r="C22" s="1">
        <v>51.47</v>
      </c>
      <c r="D22" s="1">
        <v>25.3</v>
      </c>
      <c r="E22" s="1">
        <v>100</v>
      </c>
      <c r="F22" s="1" t="s">
        <v>47</v>
      </c>
    </row>
    <row r="23" spans="1:6" x14ac:dyDescent="0.25">
      <c r="A23" s="1" t="s">
        <v>48</v>
      </c>
      <c r="B23" s="1">
        <v>15.62</v>
      </c>
      <c r="C23" s="1">
        <v>54.97</v>
      </c>
      <c r="D23" s="1">
        <v>29.41</v>
      </c>
      <c r="E23" s="1">
        <v>100</v>
      </c>
      <c r="F23" s="1" t="s">
        <v>49</v>
      </c>
    </row>
    <row r="24" spans="1:6" x14ac:dyDescent="0.25">
      <c r="A24" s="1" t="s">
        <v>50</v>
      </c>
      <c r="B24" s="1">
        <v>15.51</v>
      </c>
      <c r="C24" s="1">
        <v>55.12</v>
      </c>
      <c r="D24" s="1">
        <v>29.37</v>
      </c>
      <c r="E24" s="1">
        <v>100</v>
      </c>
      <c r="F24" s="1" t="s">
        <v>51</v>
      </c>
    </row>
    <row r="25" spans="1:6" x14ac:dyDescent="0.25">
      <c r="A25" s="1" t="s">
        <v>52</v>
      </c>
      <c r="B25" s="1">
        <v>18.48</v>
      </c>
      <c r="C25" s="1">
        <v>54.68</v>
      </c>
      <c r="D25" s="1">
        <v>26.84</v>
      </c>
      <c r="E25" s="1">
        <v>100</v>
      </c>
      <c r="F25" s="1" t="s">
        <v>53</v>
      </c>
    </row>
    <row r="26" spans="1:6" x14ac:dyDescent="0.25">
      <c r="A26" s="1" t="s">
        <v>54</v>
      </c>
      <c r="B26" s="1">
        <v>16.62</v>
      </c>
      <c r="C26" s="1">
        <v>55.95</v>
      </c>
      <c r="D26" s="1">
        <v>27.43</v>
      </c>
      <c r="E26" s="1">
        <v>100</v>
      </c>
      <c r="F26" s="1" t="s">
        <v>55</v>
      </c>
    </row>
    <row r="27" spans="1:6" x14ac:dyDescent="0.25">
      <c r="A27" s="1" t="s">
        <v>56</v>
      </c>
      <c r="B27" s="1">
        <v>19.88</v>
      </c>
      <c r="C27" s="1">
        <v>54.9</v>
      </c>
      <c r="D27" s="1">
        <v>25.22</v>
      </c>
      <c r="E27" s="1">
        <v>100</v>
      </c>
      <c r="F27" s="1" t="s">
        <v>57</v>
      </c>
    </row>
    <row r="28" spans="1:6" x14ac:dyDescent="0.25">
      <c r="A28" s="1" t="s">
        <v>58</v>
      </c>
      <c r="B28" s="1">
        <v>17.670000000000002</v>
      </c>
      <c r="C28" s="1">
        <v>55.23</v>
      </c>
      <c r="D28" s="1">
        <v>27.1</v>
      </c>
      <c r="E28" s="1">
        <v>100</v>
      </c>
      <c r="F28" s="1" t="s">
        <v>59</v>
      </c>
    </row>
    <row r="29" spans="1:6" x14ac:dyDescent="0.25">
      <c r="A29" s="1" t="s">
        <v>60</v>
      </c>
      <c r="B29" s="1">
        <v>16.309999999999999</v>
      </c>
      <c r="C29" s="1">
        <v>56.09</v>
      </c>
      <c r="D29" s="1">
        <v>27.6</v>
      </c>
      <c r="E29" s="1">
        <v>100</v>
      </c>
      <c r="F29" s="1" t="s">
        <v>61</v>
      </c>
    </row>
    <row r="30" spans="1:6" x14ac:dyDescent="0.25">
      <c r="A30" s="1" t="s">
        <v>62</v>
      </c>
      <c r="B30" s="1">
        <v>15.86</v>
      </c>
      <c r="C30" s="1">
        <v>55.34</v>
      </c>
      <c r="D30" s="1">
        <v>28.8</v>
      </c>
      <c r="E30" s="1">
        <v>100</v>
      </c>
      <c r="F30" s="1" t="s">
        <v>63</v>
      </c>
    </row>
    <row r="31" spans="1:6" x14ac:dyDescent="0.25">
      <c r="A31" s="1" t="s">
        <v>64</v>
      </c>
      <c r="B31" s="1">
        <v>14.79</v>
      </c>
      <c r="C31" s="1">
        <v>55.6</v>
      </c>
      <c r="D31" s="1">
        <v>29.61</v>
      </c>
      <c r="E31" s="1">
        <v>100</v>
      </c>
      <c r="F31" s="1" t="s">
        <v>65</v>
      </c>
    </row>
    <row r="32" spans="1:6" x14ac:dyDescent="0.25">
      <c r="A32" s="1" t="s">
        <v>66</v>
      </c>
      <c r="B32" s="1">
        <v>16.850000000000001</v>
      </c>
      <c r="C32" s="1">
        <v>54.7</v>
      </c>
      <c r="D32" s="1">
        <v>28.45</v>
      </c>
      <c r="E32" s="1">
        <v>100</v>
      </c>
      <c r="F32" s="1" t="s">
        <v>67</v>
      </c>
    </row>
    <row r="33" spans="1:6" x14ac:dyDescent="0.25">
      <c r="A33" s="1" t="s">
        <v>68</v>
      </c>
      <c r="B33" s="1">
        <v>15.95</v>
      </c>
      <c r="C33" s="1">
        <v>55.31</v>
      </c>
      <c r="D33" s="1">
        <v>28.74</v>
      </c>
      <c r="E33" s="1">
        <v>100</v>
      </c>
      <c r="F33" s="1" t="s">
        <v>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B0E4D-31EB-466A-AF5E-1904E40E015C}">
  <dimension ref="A1:N33"/>
  <sheetViews>
    <sheetView workbookViewId="0">
      <selection activeCell="J18" sqref="J18"/>
    </sheetView>
  </sheetViews>
  <sheetFormatPr defaultRowHeight="15" x14ac:dyDescent="0.25"/>
  <cols>
    <col min="1" max="1" width="19.42578125" customWidth="1"/>
    <col min="6" max="6" width="40.28515625" customWidth="1"/>
    <col min="7" max="7" width="40.5703125" customWidth="1"/>
    <col min="14" max="14" width="12.7109375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/>
      <c r="H1" s="1" t="s">
        <v>76</v>
      </c>
      <c r="I1" s="1" t="s">
        <v>77</v>
      </c>
      <c r="J1" s="1" t="s">
        <v>78</v>
      </c>
      <c r="K1" s="1" t="s">
        <v>79</v>
      </c>
      <c r="L1" s="1" t="s">
        <v>80</v>
      </c>
      <c r="M1" s="1" t="s">
        <v>81</v>
      </c>
      <c r="N1" s="1" t="s">
        <v>82</v>
      </c>
    </row>
    <row r="2" spans="1:14" x14ac:dyDescent="0.25">
      <c r="A2" s="1" t="s">
        <v>6</v>
      </c>
      <c r="B2" s="1">
        <v>2.93</v>
      </c>
      <c r="C2" s="1">
        <v>17.079999999999998</v>
      </c>
      <c r="D2" s="1">
        <v>79.989999999999995</v>
      </c>
      <c r="E2" s="1">
        <v>100</v>
      </c>
      <c r="F2" s="1" t="s">
        <v>7</v>
      </c>
      <c r="G2" s="1" t="s">
        <v>70</v>
      </c>
      <c r="H2" s="2">
        <f>AVERAGE(B2,B4:B8)</f>
        <v>2.5733333333333333</v>
      </c>
      <c r="I2" s="2">
        <f>_xlfn.STDEV.S(B2,B4:B8)</f>
        <v>0.63279275174947014</v>
      </c>
      <c r="J2" s="2">
        <f>AVERAGE(C2,C4:C8)</f>
        <v>17.283333333333335</v>
      </c>
      <c r="K2" s="2">
        <f>_xlfn.STDEV.S(C2,C4:C8)</f>
        <v>1.0531793136340395</v>
      </c>
      <c r="L2" s="2">
        <f>AVERAGE(D2,D4:D8)</f>
        <v>80.143333333333317</v>
      </c>
      <c r="M2" s="2">
        <f>_xlfn.STDEV.S(D2,D4:D8)</f>
        <v>0.89950356678929755</v>
      </c>
      <c r="N2" s="2">
        <f t="shared" ref="N2:N7" si="0">J2/L2</f>
        <v>0.21565528428232755</v>
      </c>
    </row>
    <row r="3" spans="1:14" x14ac:dyDescent="0.25">
      <c r="A3" s="1" t="s">
        <v>8</v>
      </c>
      <c r="B3" s="1">
        <v>9.15</v>
      </c>
      <c r="C3" s="1">
        <v>18.100000000000001</v>
      </c>
      <c r="D3" s="1">
        <v>72.75</v>
      </c>
      <c r="E3" s="1">
        <v>100</v>
      </c>
      <c r="F3" s="1" t="s">
        <v>9</v>
      </c>
      <c r="G3" s="1" t="s">
        <v>72</v>
      </c>
      <c r="H3">
        <f>AVERAGE(B9:B13)</f>
        <v>5.5179999999999989</v>
      </c>
      <c r="I3">
        <f>_xlfn.STDEV.S(B9:B13)</f>
        <v>1.2044168713531074</v>
      </c>
      <c r="J3">
        <f t="shared" ref="J3" si="1">AVERAGE(C9:C13)</f>
        <v>16.600000000000001</v>
      </c>
      <c r="K3">
        <f>_xlfn.STDEV.S(C9:C13)</f>
        <v>0.83758581649882236</v>
      </c>
      <c r="L3">
        <f>AVERAGE(D9:D13)</f>
        <v>77.88000000000001</v>
      </c>
      <c r="M3">
        <f>_xlfn.STDEV.S(D9:D13)</f>
        <v>0.84190260719396381</v>
      </c>
      <c r="N3">
        <f t="shared" si="0"/>
        <v>0.21314843348741652</v>
      </c>
    </row>
    <row r="4" spans="1:14" x14ac:dyDescent="0.25">
      <c r="A4" s="1" t="s">
        <v>10</v>
      </c>
      <c r="B4" s="1">
        <v>3.19</v>
      </c>
      <c r="C4" s="1">
        <v>17.46</v>
      </c>
      <c r="D4" s="1">
        <v>79.349999999999994</v>
      </c>
      <c r="E4" s="1">
        <v>100</v>
      </c>
      <c r="F4" s="1" t="s">
        <v>11</v>
      </c>
      <c r="G4" s="1" t="s">
        <v>71</v>
      </c>
      <c r="H4">
        <f>AVERAGE(B14:B18)</f>
        <v>4.1479999999999997</v>
      </c>
      <c r="I4">
        <f>_xlfn.STDEV.S(B14:B18)</f>
        <v>1.1028689858727569</v>
      </c>
      <c r="J4">
        <f t="shared" ref="J4" si="2">AVERAGE(C14:C18)</f>
        <v>18.104000000000003</v>
      </c>
      <c r="K4">
        <f>_xlfn.STDEV.S(C14:C18)</f>
        <v>0.81100554868631991</v>
      </c>
      <c r="L4">
        <f>AVERAGE(D14:D18)</f>
        <v>77.746000000000009</v>
      </c>
      <c r="M4">
        <f>_xlfn.STDEV.S(D14:D18)</f>
        <v>1.9097722377288842</v>
      </c>
      <c r="N4">
        <f t="shared" si="0"/>
        <v>0.23286085457772748</v>
      </c>
    </row>
    <row r="5" spans="1:14" x14ac:dyDescent="0.25">
      <c r="A5" s="1" t="s">
        <v>12</v>
      </c>
      <c r="B5" s="1">
        <v>2.81</v>
      </c>
      <c r="C5" s="1">
        <v>15.36</v>
      </c>
      <c r="D5" s="1">
        <v>81.83</v>
      </c>
      <c r="E5" s="1">
        <v>100</v>
      </c>
      <c r="F5" s="1" t="s">
        <v>13</v>
      </c>
      <c r="G5" s="1" t="s">
        <v>75</v>
      </c>
      <c r="H5">
        <f>AVERAGE(B19:B23)</f>
        <v>4.2940000000000005</v>
      </c>
      <c r="I5">
        <f>_xlfn.STDEV.S(B19:B23)</f>
        <v>1.2662069341146394</v>
      </c>
      <c r="J5">
        <f t="shared" ref="J5" si="3">AVERAGE(C19:C23)</f>
        <v>17.964000000000002</v>
      </c>
      <c r="K5">
        <f>_xlfn.STDEV.S(C19:C23)</f>
        <v>0.73418662477601693</v>
      </c>
      <c r="L5">
        <f>AVERAGE(D19:D23)</f>
        <v>77.74199999999999</v>
      </c>
      <c r="M5">
        <f>_xlfn.STDEV.S(D19:D23)</f>
        <v>1.554339087844093</v>
      </c>
      <c r="N5">
        <f t="shared" si="0"/>
        <v>0.23107200740912254</v>
      </c>
    </row>
    <row r="6" spans="1:14" x14ac:dyDescent="0.25">
      <c r="A6" s="1" t="s">
        <v>14</v>
      </c>
      <c r="B6" s="1">
        <v>1.61</v>
      </c>
      <c r="C6" s="1">
        <v>18</v>
      </c>
      <c r="D6" s="1">
        <v>80.39</v>
      </c>
      <c r="E6" s="1">
        <v>100</v>
      </c>
      <c r="F6" s="1" t="s">
        <v>15</v>
      </c>
      <c r="G6" s="1" t="s">
        <v>73</v>
      </c>
      <c r="H6">
        <f>AVERAGE(B24:B28)</f>
        <v>4.3339999999999996</v>
      </c>
      <c r="I6">
        <f>_xlfn.STDEV.S(B24:B28)</f>
        <v>0.57648070219219483</v>
      </c>
      <c r="J6">
        <f t="shared" ref="J6" si="4">AVERAGE(C24:C28)</f>
        <v>18.021999999999998</v>
      </c>
      <c r="K6">
        <f>_xlfn.STDEV.S(C24:C28)</f>
        <v>0.66533450233698266</v>
      </c>
      <c r="L6">
        <f>AVERAGE(D24:D28)</f>
        <v>77.646000000000001</v>
      </c>
      <c r="M6">
        <f>_xlfn.STDEV.S(D24:D28)</f>
        <v>1.2148374376845639</v>
      </c>
      <c r="N6">
        <f t="shared" si="0"/>
        <v>0.23210468021533626</v>
      </c>
    </row>
    <row r="7" spans="1:14" x14ac:dyDescent="0.25">
      <c r="A7" s="1" t="s">
        <v>16</v>
      </c>
      <c r="B7" s="1">
        <v>1.96</v>
      </c>
      <c r="C7" s="1">
        <v>18.399999999999999</v>
      </c>
      <c r="D7" s="1">
        <v>79.64</v>
      </c>
      <c r="E7" s="1">
        <v>100</v>
      </c>
      <c r="F7" s="1" t="s">
        <v>17</v>
      </c>
      <c r="G7" s="1" t="s">
        <v>74</v>
      </c>
      <c r="H7">
        <f>AVERAGE(B29:B33)</f>
        <v>3.7679999999999998</v>
      </c>
      <c r="I7">
        <f>_xlfn.STDEV.S(B29:B33)</f>
        <v>0.23285188425262957</v>
      </c>
      <c r="J7">
        <f t="shared" ref="J7" si="5">AVERAGE(C29:C33)</f>
        <v>17.416</v>
      </c>
      <c r="K7">
        <f>_xlfn.STDEV.S(C29:C33)</f>
        <v>0.39424611602398796</v>
      </c>
      <c r="L7">
        <f>AVERAGE(D29:D33)</f>
        <v>78.815999999999988</v>
      </c>
      <c r="M7">
        <f>_xlfn.STDEV.S(D29:D33)</f>
        <v>0.56853320043776245</v>
      </c>
      <c r="N7">
        <f t="shared" si="0"/>
        <v>0.2209703613479497</v>
      </c>
    </row>
    <row r="8" spans="1:14" x14ac:dyDescent="0.25">
      <c r="A8" s="1" t="s">
        <v>18</v>
      </c>
      <c r="B8" s="1">
        <v>2.94</v>
      </c>
      <c r="C8" s="1">
        <v>17.399999999999999</v>
      </c>
      <c r="D8" s="1">
        <v>79.66</v>
      </c>
      <c r="E8" s="1">
        <v>100</v>
      </c>
      <c r="F8" s="1" t="s">
        <v>19</v>
      </c>
    </row>
    <row r="9" spans="1:14" x14ac:dyDescent="0.25">
      <c r="A9" s="1" t="s">
        <v>20</v>
      </c>
      <c r="B9" s="1">
        <v>6.06</v>
      </c>
      <c r="C9" s="1">
        <v>15.71</v>
      </c>
      <c r="D9" s="1">
        <v>78.23</v>
      </c>
      <c r="E9" s="1">
        <v>100</v>
      </c>
      <c r="F9" s="1" t="s">
        <v>21</v>
      </c>
    </row>
    <row r="10" spans="1:14" x14ac:dyDescent="0.25">
      <c r="A10" s="1" t="s">
        <v>22</v>
      </c>
      <c r="B10" s="1">
        <v>3.72</v>
      </c>
      <c r="C10" s="1">
        <v>17.899999999999999</v>
      </c>
      <c r="D10" s="1">
        <v>78.38</v>
      </c>
      <c r="E10" s="1">
        <v>100</v>
      </c>
      <c r="F10" s="1" t="s">
        <v>23</v>
      </c>
    </row>
    <row r="11" spans="1:14" x14ac:dyDescent="0.25">
      <c r="A11" s="1" t="s">
        <v>24</v>
      </c>
      <c r="B11" s="1">
        <v>6.55</v>
      </c>
      <c r="C11" s="1">
        <v>16.16</v>
      </c>
      <c r="D11" s="1">
        <v>77.290000000000006</v>
      </c>
      <c r="E11" s="1">
        <v>100</v>
      </c>
      <c r="F11" s="1" t="s">
        <v>25</v>
      </c>
    </row>
    <row r="12" spans="1:14" x14ac:dyDescent="0.25">
      <c r="A12" s="1" t="s">
        <v>26</v>
      </c>
      <c r="B12" s="1">
        <v>6.4</v>
      </c>
      <c r="C12" s="1">
        <v>16.87</v>
      </c>
      <c r="D12" s="1">
        <v>76.73</v>
      </c>
      <c r="E12" s="1">
        <v>100</v>
      </c>
      <c r="F12" s="1" t="s">
        <v>27</v>
      </c>
    </row>
    <row r="13" spans="1:14" x14ac:dyDescent="0.25">
      <c r="A13" s="1" t="s">
        <v>28</v>
      </c>
      <c r="B13" s="1">
        <v>4.8600000000000003</v>
      </c>
      <c r="C13" s="1">
        <v>16.36</v>
      </c>
      <c r="D13" s="1">
        <v>78.77</v>
      </c>
      <c r="E13" s="1">
        <v>100</v>
      </c>
      <c r="F13" s="1" t="s">
        <v>29</v>
      </c>
    </row>
    <row r="14" spans="1:14" x14ac:dyDescent="0.25">
      <c r="A14" s="1" t="s">
        <v>30</v>
      </c>
      <c r="B14" s="1">
        <v>3.84</v>
      </c>
      <c r="C14" s="1">
        <v>17.8</v>
      </c>
      <c r="D14" s="1">
        <v>78.36</v>
      </c>
      <c r="E14" s="1">
        <v>100</v>
      </c>
      <c r="F14" s="1" t="s">
        <v>31</v>
      </c>
    </row>
    <row r="15" spans="1:14" x14ac:dyDescent="0.25">
      <c r="A15" s="1" t="s">
        <v>32</v>
      </c>
      <c r="B15" s="1">
        <v>3.84</v>
      </c>
      <c r="C15" s="1">
        <v>17.78</v>
      </c>
      <c r="D15" s="1">
        <v>78.37</v>
      </c>
      <c r="E15" s="1">
        <v>100</v>
      </c>
      <c r="F15" s="1" t="s">
        <v>33</v>
      </c>
    </row>
    <row r="16" spans="1:14" x14ac:dyDescent="0.25">
      <c r="A16" s="1" t="s">
        <v>34</v>
      </c>
      <c r="B16" s="1">
        <v>6.06</v>
      </c>
      <c r="C16" s="1">
        <v>19.54</v>
      </c>
      <c r="D16" s="1">
        <v>74.400000000000006</v>
      </c>
      <c r="E16" s="1">
        <v>100</v>
      </c>
      <c r="F16" s="1" t="s">
        <v>35</v>
      </c>
    </row>
    <row r="17" spans="1:6" x14ac:dyDescent="0.25">
      <c r="A17" s="1" t="s">
        <v>36</v>
      </c>
      <c r="B17" s="1">
        <v>3.2</v>
      </c>
      <c r="C17" s="1">
        <v>17.55</v>
      </c>
      <c r="D17" s="1">
        <v>79.25</v>
      </c>
      <c r="E17" s="1">
        <v>100</v>
      </c>
      <c r="F17" s="1" t="s">
        <v>37</v>
      </c>
    </row>
    <row r="18" spans="1:6" x14ac:dyDescent="0.25">
      <c r="A18" s="1" t="s">
        <v>38</v>
      </c>
      <c r="B18" s="1">
        <v>3.8</v>
      </c>
      <c r="C18" s="1">
        <v>17.850000000000001</v>
      </c>
      <c r="D18" s="1">
        <v>78.349999999999994</v>
      </c>
      <c r="E18" s="1">
        <v>100</v>
      </c>
      <c r="F18" s="1" t="s">
        <v>39</v>
      </c>
    </row>
    <row r="19" spans="1:6" x14ac:dyDescent="0.25">
      <c r="A19" s="1" t="s">
        <v>40</v>
      </c>
      <c r="B19" s="1">
        <v>4.08</v>
      </c>
      <c r="C19" s="1">
        <v>18.899999999999999</v>
      </c>
      <c r="D19" s="1">
        <v>77.02</v>
      </c>
      <c r="E19" s="1">
        <v>100</v>
      </c>
      <c r="F19" s="1" t="s">
        <v>41</v>
      </c>
    </row>
    <row r="20" spans="1:6" x14ac:dyDescent="0.25">
      <c r="A20" s="1" t="s">
        <v>42</v>
      </c>
      <c r="B20" s="1">
        <v>2.73</v>
      </c>
      <c r="C20" s="1">
        <v>17.86</v>
      </c>
      <c r="D20" s="1">
        <v>79.41</v>
      </c>
      <c r="E20" s="1">
        <v>100</v>
      </c>
      <c r="F20" s="1" t="s">
        <v>43</v>
      </c>
    </row>
    <row r="21" spans="1:6" x14ac:dyDescent="0.25">
      <c r="A21" s="1" t="s">
        <v>44</v>
      </c>
      <c r="B21" s="1">
        <v>5.04</v>
      </c>
      <c r="C21" s="1">
        <v>18.39</v>
      </c>
      <c r="D21" s="1">
        <v>76.569999999999993</v>
      </c>
      <c r="E21" s="1">
        <v>100</v>
      </c>
      <c r="F21" s="1" t="s">
        <v>45</v>
      </c>
    </row>
    <row r="22" spans="1:6" x14ac:dyDescent="0.25">
      <c r="A22" s="1" t="s">
        <v>46</v>
      </c>
      <c r="B22" s="1">
        <v>6</v>
      </c>
      <c r="C22" s="1">
        <v>17.72</v>
      </c>
      <c r="D22" s="1">
        <v>76.28</v>
      </c>
      <c r="E22" s="1">
        <v>100</v>
      </c>
      <c r="F22" s="1" t="s">
        <v>47</v>
      </c>
    </row>
    <row r="23" spans="1:6" x14ac:dyDescent="0.25">
      <c r="A23" s="1" t="s">
        <v>48</v>
      </c>
      <c r="B23" s="1">
        <v>3.62</v>
      </c>
      <c r="C23" s="1">
        <v>16.95</v>
      </c>
      <c r="D23" s="1">
        <v>79.430000000000007</v>
      </c>
      <c r="E23" s="1">
        <v>100</v>
      </c>
      <c r="F23" s="1" t="s">
        <v>49</v>
      </c>
    </row>
    <row r="24" spans="1:6" x14ac:dyDescent="0.25">
      <c r="A24" s="1" t="s">
        <v>50</v>
      </c>
      <c r="B24" s="1">
        <v>3.59</v>
      </c>
      <c r="C24" s="1">
        <v>17.02</v>
      </c>
      <c r="D24" s="1">
        <v>79.39</v>
      </c>
      <c r="E24" s="1">
        <v>100</v>
      </c>
      <c r="F24" s="1" t="s">
        <v>51</v>
      </c>
    </row>
    <row r="25" spans="1:6" x14ac:dyDescent="0.25">
      <c r="A25" s="1" t="s">
        <v>52</v>
      </c>
      <c r="B25" s="1">
        <v>4.57</v>
      </c>
      <c r="C25" s="1">
        <v>18.010000000000002</v>
      </c>
      <c r="D25" s="1">
        <v>77.42</v>
      </c>
      <c r="E25" s="1">
        <v>100</v>
      </c>
      <c r="F25" s="1" t="s">
        <v>53</v>
      </c>
    </row>
    <row r="26" spans="1:6" x14ac:dyDescent="0.25">
      <c r="A26" s="1" t="s">
        <v>54</v>
      </c>
      <c r="B26" s="1">
        <v>4.04</v>
      </c>
      <c r="C26" s="1">
        <v>18.13</v>
      </c>
      <c r="D26" s="1">
        <v>77.83</v>
      </c>
      <c r="E26" s="1">
        <v>100</v>
      </c>
      <c r="F26" s="1" t="s">
        <v>55</v>
      </c>
    </row>
    <row r="27" spans="1:6" x14ac:dyDescent="0.25">
      <c r="A27" s="1" t="s">
        <v>56</v>
      </c>
      <c r="B27" s="1">
        <v>5.13</v>
      </c>
      <c r="C27" s="1">
        <v>18.89</v>
      </c>
      <c r="D27" s="1">
        <v>75.98</v>
      </c>
      <c r="E27" s="1">
        <v>100</v>
      </c>
      <c r="F27" s="1" t="s">
        <v>57</v>
      </c>
    </row>
    <row r="28" spans="1:6" x14ac:dyDescent="0.25">
      <c r="A28" s="1" t="s">
        <v>58</v>
      </c>
      <c r="B28" s="1">
        <v>4.34</v>
      </c>
      <c r="C28" s="1">
        <v>18.059999999999999</v>
      </c>
      <c r="D28" s="1">
        <v>77.61</v>
      </c>
      <c r="E28" s="1">
        <v>100</v>
      </c>
      <c r="F28" s="1" t="s">
        <v>59</v>
      </c>
    </row>
    <row r="29" spans="1:6" x14ac:dyDescent="0.25">
      <c r="A29" s="1" t="s">
        <v>60</v>
      </c>
      <c r="B29" s="1">
        <v>3.95</v>
      </c>
      <c r="C29" s="1">
        <v>18.09</v>
      </c>
      <c r="D29" s="1">
        <v>77.959999999999994</v>
      </c>
      <c r="E29" s="1">
        <v>100</v>
      </c>
      <c r="F29" s="1" t="s">
        <v>61</v>
      </c>
    </row>
    <row r="30" spans="1:6" x14ac:dyDescent="0.25">
      <c r="A30" s="1" t="s">
        <v>62</v>
      </c>
      <c r="B30" s="1">
        <v>3.73</v>
      </c>
      <c r="C30" s="1">
        <v>17.32</v>
      </c>
      <c r="D30" s="1">
        <v>78.95</v>
      </c>
      <c r="E30" s="1">
        <v>100</v>
      </c>
      <c r="F30" s="1" t="s">
        <v>63</v>
      </c>
    </row>
    <row r="31" spans="1:6" x14ac:dyDescent="0.25">
      <c r="A31" s="1" t="s">
        <v>64</v>
      </c>
      <c r="B31" s="1">
        <v>3.41</v>
      </c>
      <c r="C31" s="1">
        <v>17.05</v>
      </c>
      <c r="D31" s="1">
        <v>79.540000000000006</v>
      </c>
      <c r="E31" s="1">
        <v>100</v>
      </c>
      <c r="F31" s="1" t="s">
        <v>65</v>
      </c>
    </row>
    <row r="32" spans="1:6" x14ac:dyDescent="0.25">
      <c r="A32" s="1" t="s">
        <v>66</v>
      </c>
      <c r="B32" s="1">
        <v>4</v>
      </c>
      <c r="C32" s="1">
        <v>17.28</v>
      </c>
      <c r="D32" s="1">
        <v>78.72</v>
      </c>
      <c r="E32" s="1">
        <v>100</v>
      </c>
      <c r="F32" s="1" t="s">
        <v>67</v>
      </c>
    </row>
    <row r="33" spans="1:6" x14ac:dyDescent="0.25">
      <c r="A33" s="1" t="s">
        <v>68</v>
      </c>
      <c r="B33" s="1">
        <v>3.75</v>
      </c>
      <c r="C33" s="1">
        <v>17.34</v>
      </c>
      <c r="D33" s="1">
        <v>78.91</v>
      </c>
      <c r="E33" s="1">
        <v>100</v>
      </c>
      <c r="F33" s="1" t="s">
        <v>69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Atomic %</vt:lpstr>
      <vt:lpstr>Weight %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Oxford</dc:creator>
  <cp:lastModifiedBy>Iva Manasi</cp:lastModifiedBy>
  <dcterms:created xsi:type="dcterms:W3CDTF">2021-11-12T14:25:18Z</dcterms:created>
  <dcterms:modified xsi:type="dcterms:W3CDTF">2022-03-11T11:19:47Z</dcterms:modified>
</cp:coreProperties>
</file>